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CHARRERIA REPORTE DE TRANSPARENCIA 2026\"/>
    </mc:Choice>
  </mc:AlternateContent>
  <xr:revisionPtr revIDLastSave="0" documentId="13_ncr:1_{6F44310C-C8B1-48F7-B7B1-917587C0BF35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MARZO" sheetId="3" r:id="rId1"/>
    <sheet name="ABRIL" sheetId="4" r:id="rId2"/>
    <sheet name="MAYO" sheetId="5" r:id="rId3"/>
    <sheet name="JUNIO" sheetId="7" r:id="rId4"/>
    <sheet name="JULIO" sheetId="8" r:id="rId5"/>
    <sheet name="AGOSTO " sheetId="10" r:id="rId6"/>
    <sheet name="SEPTIEMBRE  (2)" sheetId="11" r:id="rId7"/>
    <sheet name="MARZO 26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9" l="1"/>
  <c r="Q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P12" i="11" s="1"/>
  <c r="R12" i="11" s="1"/>
  <c r="S11" i="11"/>
  <c r="R11" i="11"/>
  <c r="S10" i="11"/>
  <c r="R10" i="11"/>
  <c r="P9" i="11"/>
  <c r="S8" i="11"/>
  <c r="R8" i="11"/>
  <c r="S9" i="11" l="1"/>
  <c r="R9" i="11"/>
  <c r="S12" i="11"/>
  <c r="Q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P12" i="10" s="1"/>
  <c r="R12" i="10" s="1"/>
  <c r="S11" i="10"/>
  <c r="R11" i="10"/>
  <c r="S10" i="10"/>
  <c r="R10" i="10"/>
  <c r="P9" i="10"/>
  <c r="S8" i="10"/>
  <c r="R8" i="10"/>
  <c r="O12" i="9"/>
  <c r="N12" i="9"/>
  <c r="M12" i="9"/>
  <c r="L12" i="9"/>
  <c r="K12" i="9"/>
  <c r="J12" i="9"/>
  <c r="I12" i="9"/>
  <c r="H12" i="9"/>
  <c r="G12" i="9"/>
  <c r="F12" i="9"/>
  <c r="E12" i="9"/>
  <c r="D12" i="9"/>
  <c r="S11" i="9"/>
  <c r="S10" i="9"/>
  <c r="S9" i="9"/>
  <c r="S8" i="9"/>
  <c r="R8" i="9"/>
  <c r="S9" i="10" l="1"/>
  <c r="R9" i="10"/>
  <c r="P12" i="9"/>
  <c r="R12" i="9" s="1"/>
  <c r="R9" i="9"/>
  <c r="S12" i="10"/>
  <c r="S12" i="9"/>
  <c r="Q12" i="8"/>
  <c r="O12" i="8"/>
  <c r="N12" i="8"/>
  <c r="M12" i="8"/>
  <c r="L12" i="8"/>
  <c r="K12" i="8"/>
  <c r="J12" i="8"/>
  <c r="I12" i="8"/>
  <c r="H12" i="8"/>
  <c r="G12" i="8"/>
  <c r="F12" i="8"/>
  <c r="E12" i="8"/>
  <c r="D12" i="8"/>
  <c r="P12" i="8" s="1"/>
  <c r="S11" i="8"/>
  <c r="R11" i="8"/>
  <c r="S10" i="8"/>
  <c r="R10" i="8"/>
  <c r="P9" i="8"/>
  <c r="R9" i="8" s="1"/>
  <c r="S8" i="8"/>
  <c r="R8" i="8"/>
  <c r="S12" i="8" l="1"/>
  <c r="R12" i="8"/>
  <c r="S9" i="8"/>
  <c r="Q12" i="7"/>
  <c r="O12" i="7"/>
  <c r="N12" i="7"/>
  <c r="M12" i="7"/>
  <c r="L12" i="7"/>
  <c r="K12" i="7"/>
  <c r="J12" i="7"/>
  <c r="I12" i="7"/>
  <c r="H12" i="7"/>
  <c r="G12" i="7"/>
  <c r="F12" i="7"/>
  <c r="E12" i="7"/>
  <c r="D12" i="7"/>
  <c r="P12" i="7" s="1"/>
  <c r="R12" i="7" s="1"/>
  <c r="S11" i="7"/>
  <c r="R11" i="7"/>
  <c r="S10" i="7"/>
  <c r="R10" i="7"/>
  <c r="P9" i="7"/>
  <c r="S8" i="7"/>
  <c r="R8" i="7"/>
  <c r="S9" i="7" l="1"/>
  <c r="R9" i="7"/>
  <c r="S12" i="7"/>
  <c r="Q12" i="5"/>
  <c r="O12" i="5"/>
  <c r="N12" i="5"/>
  <c r="M12" i="5"/>
  <c r="L12" i="5"/>
  <c r="K12" i="5"/>
  <c r="J12" i="5"/>
  <c r="I12" i="5"/>
  <c r="H12" i="5"/>
  <c r="G12" i="5"/>
  <c r="F12" i="5"/>
  <c r="E12" i="5"/>
  <c r="D12" i="5"/>
  <c r="P12" i="5" s="1"/>
  <c r="S11" i="5"/>
  <c r="R11" i="5"/>
  <c r="S10" i="5"/>
  <c r="R10" i="5"/>
  <c r="P9" i="5"/>
  <c r="R9" i="5" s="1"/>
  <c r="S8" i="5"/>
  <c r="R8" i="5"/>
  <c r="S12" i="5" l="1"/>
  <c r="R12" i="5"/>
  <c r="S9" i="5"/>
  <c r="Q12" i="4"/>
  <c r="O12" i="4"/>
  <c r="N12" i="4"/>
  <c r="M12" i="4"/>
  <c r="L12" i="4"/>
  <c r="K12" i="4"/>
  <c r="J12" i="4"/>
  <c r="I12" i="4"/>
  <c r="H12" i="4"/>
  <c r="G12" i="4"/>
  <c r="F12" i="4"/>
  <c r="E12" i="4"/>
  <c r="D12" i="4"/>
  <c r="P12" i="4" s="1"/>
  <c r="R12" i="4" s="1"/>
  <c r="S11" i="4"/>
  <c r="R11" i="4"/>
  <c r="S10" i="4"/>
  <c r="R10" i="4"/>
  <c r="P9" i="4"/>
  <c r="S8" i="4"/>
  <c r="R8" i="4"/>
  <c r="P9" i="3"/>
  <c r="R8" i="3"/>
  <c r="R9" i="3"/>
  <c r="R10" i="3"/>
  <c r="R11" i="3"/>
  <c r="Q12" i="3"/>
  <c r="O12" i="3"/>
  <c r="N12" i="3"/>
  <c r="M12" i="3"/>
  <c r="L12" i="3"/>
  <c r="K12" i="3"/>
  <c r="J12" i="3"/>
  <c r="I12" i="3"/>
  <c r="H12" i="3"/>
  <c r="G12" i="3"/>
  <c r="F12" i="3"/>
  <c r="E12" i="3"/>
  <c r="D12" i="3"/>
  <c r="P12" i="3" s="1"/>
  <c r="S11" i="3"/>
  <c r="S10" i="3"/>
  <c r="S9" i="3"/>
  <c r="S8" i="3"/>
  <c r="S9" i="4" l="1"/>
  <c r="R9" i="4"/>
  <c r="S12" i="4"/>
  <c r="R12" i="3"/>
  <c r="S12" i="3"/>
</calcChain>
</file>

<file path=xl/sharedStrings.xml><?xml version="1.0" encoding="utf-8"?>
<sst xmlns="http://schemas.openxmlformats.org/spreadsheetml/2006/main" count="331" uniqueCount="52">
  <si>
    <t>GOBIERNO MUNICIPAL DE HUICHAPAN, HGO,  2024-2027</t>
  </si>
  <si>
    <t xml:space="preserve">SECRETARIA DE CULTURA </t>
  </si>
  <si>
    <t>Nombre de la Actividad</t>
  </si>
  <si>
    <t>Objetivo de la Actividad</t>
  </si>
  <si>
    <t>Unidad de Medida</t>
  </si>
  <si>
    <t xml:space="preserve">Número de Actividades Programadas </t>
  </si>
  <si>
    <t>Avance Programático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</si>
  <si>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</si>
  <si>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</si>
  <si>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</si>
  <si>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</si>
  <si>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</si>
  <si>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</si>
  <si>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</si>
  <si>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</si>
  <si>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</si>
  <si>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</si>
  <si>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</si>
  <si>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</si>
  <si>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</t>
  </si>
  <si>
    <t xml:space="preserve">Meta Realizada  </t>
  </si>
  <si>
    <t xml:space="preserve">Activ. programadas menos las realizadas  </t>
  </si>
  <si>
    <t xml:space="preserve">Avance %   </t>
  </si>
  <si>
    <t xml:space="preserve">            LIC. ABRIL GARCÍA VÁSQUEZ                                                                                                                                        </t>
  </si>
  <si>
    <t xml:space="preserve">              SECRETARIA DE CULTURA                                                                                                                                                                                            </t>
  </si>
  <si>
    <t>___________________________________________________________</t>
  </si>
  <si>
    <t>.</t>
  </si>
  <si>
    <t>PROGRAMA OPERATIVO ANUAL EJERCICIO FISCAL 2025</t>
  </si>
  <si>
    <t>MARZO</t>
  </si>
  <si>
    <t>CLASES DE CHARRERIA</t>
  </si>
  <si>
    <t xml:space="preserve">Desarrollar las habilidades fisica, emocionales y sociales a traves de clases teoricas y practicas </t>
  </si>
  <si>
    <t>CLASES</t>
  </si>
  <si>
    <t>EXPOSICION  DE LA ESCUELA DE CHARRERIA</t>
  </si>
  <si>
    <t xml:space="preserve">Poner en practica los conocimientos adquiridos durante la clase de Charreria </t>
  </si>
  <si>
    <t xml:space="preserve">PRESENTACION </t>
  </si>
  <si>
    <t xml:space="preserve">CHARREADAS LOCALES </t>
  </si>
  <si>
    <t>Poner en practica y adquirir la experiencia de competencia</t>
  </si>
  <si>
    <t>COMPETENCIA</t>
  </si>
  <si>
    <t xml:space="preserve">CHARREADAS VISITANTES </t>
  </si>
  <si>
    <t>ABRIL</t>
  </si>
  <si>
    <t>JUNIO</t>
  </si>
  <si>
    <t>SECRETARIA DE CULTURA - COORDINACIÓN DE CHARRERÍA</t>
  </si>
  <si>
    <t>JULIO</t>
  </si>
  <si>
    <t>AGOSTO</t>
  </si>
  <si>
    <t>SEPTIEMBRE</t>
  </si>
  <si>
    <t xml:space="preserve">            MTRA. ABRIL GARCÍA VÁSQUEZ                                                                                                                                        </t>
  </si>
  <si>
    <t xml:space="preserve">          ELABORÓ</t>
  </si>
  <si>
    <t>M.P.P. BELEM GUADALUPE CALLEJAS ARTEAGA</t>
  </si>
  <si>
    <t>SECRETARIA DE PLANEACIÓN Y EVELUACIÓN</t>
  </si>
  <si>
    <t xml:space="preserve">                 AUTORIZÓ</t>
  </si>
  <si>
    <t xml:space="preserve">                  SECRETARIA DE CULTURA                                                                                                                                                                                            </t>
  </si>
  <si>
    <t>PROGRAMA OPERATIVO ANUAL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</si>
</sst>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0" fontId="16" fillId="3" borderId="1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8" fillId="3" borderId="0" xfId="0" applyFont="1" applyFill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62378" y="365759"/>
          <a:ext cx="1067222" cy="24988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32707" cy="646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927AD9-ED2C-4235-81BF-1213FFE1841B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B72D8566-8F3D-40C2-A132-E9FA808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927AD9-ED2C-4235-81BF-1213FFE1841B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B72D8566-8F3D-40C2-A132-E9FA808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927AD9-ED2C-4235-81BF-1213FFE1841B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B72D8566-8F3D-40C2-A132-E9FA808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927AD9-ED2C-4235-81BF-1213FFE1841B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884017</xdr:colOff>
      <xdr:row>3</xdr:row>
      <xdr:rowOff>97692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B72D8566-8F3D-40C2-A132-E9FA808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0817" cy="64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136738</xdr:colOff>
      <xdr:row>1</xdr:row>
      <xdr:rowOff>182879</xdr:rowOff>
    </xdr:from>
    <xdr:to>
      <xdr:col>18</xdr:col>
      <xdr:colOff>411480</xdr:colOff>
      <xdr:row>3</xdr:row>
      <xdr:rowOff>67002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927AD9-ED2C-4235-81BF-1213FFE1841B}"/>
            </a:ext>
          </a:extLst>
        </xdr:cNvPr>
        <xdr:cNvSpPr/>
      </xdr:nvSpPr>
      <xdr:spPr>
        <a:xfrm>
          <a:off x="8537788" y="363854"/>
          <a:ext cx="1112942" cy="24607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ANEXO</a:t>
          </a:r>
          <a:r>
            <a:rPr lang="es-MX" sz="1400" b="1" baseline="0">
              <a:ln w="3175">
                <a:noFill/>
              </a:ln>
              <a:latin typeface="Arial Narrow" pitchFamily="34" charset="0"/>
            </a:rPr>
            <a:t> </a:t>
          </a:r>
          <a:r>
            <a:rPr lang="es-MX" sz="1400" b="1">
              <a:ln w="3175">
                <a:noFill/>
              </a:ln>
              <a:latin typeface="Arial Narrow" pitchFamily="34" charset="0"/>
            </a:rPr>
            <a:t>01</a:t>
          </a:r>
        </a:p>
      </xdr:txBody>
    </xdr:sp>
    <xdr:clientData/>
  </xdr:twoCellAnchor>
  <xdr:twoCellAnchor editAs="oneCell">
    <xdr:from>
      <xdr:col>0</xdr:col>
      <xdr:colOff>115137</xdr:colOff>
      <xdr:row>0</xdr:row>
      <xdr:rowOff>0</xdr:rowOff>
    </xdr:from>
    <xdr:to>
      <xdr:col>1</xdr:col>
      <xdr:colOff>632808</xdr:colOff>
      <xdr:row>2</xdr:row>
      <xdr:rowOff>193159</xdr:rowOff>
    </xdr:to>
    <xdr:pic>
      <xdr:nvPicPr>
        <xdr:cNvPr id="3" name="Imagen 4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B72D8566-8F3D-40C2-A132-E9FA808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7" y="0"/>
          <a:ext cx="1449237" cy="68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272142</xdr:colOff>
      <xdr:row>19</xdr:row>
      <xdr:rowOff>198874</xdr:rowOff>
    </xdr:from>
    <xdr:to>
      <xdr:col>17</xdr:col>
      <xdr:colOff>680357</xdr:colOff>
      <xdr:row>20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8273041-A479-7D1B-6330-57BBA1CAE662}"/>
            </a:ext>
          </a:extLst>
        </xdr:cNvPr>
        <xdr:cNvCxnSpPr/>
      </xdr:nvCxnSpPr>
      <xdr:spPr>
        <a:xfrm flipV="1">
          <a:off x="5557994" y="6876841"/>
          <a:ext cx="2962171" cy="104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491951</xdr:colOff>
      <xdr:row>19</xdr:row>
      <xdr:rowOff>198873</xdr:rowOff>
    </xdr:from>
    <xdr:to>
      <xdr:col>2</xdr:col>
      <xdr:colOff>690824</xdr:colOff>
      <xdr:row>19</xdr:row>
      <xdr:rowOff>198873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18EA0AF-3399-9C18-C0BC-F6D4E592DDEF}"/>
            </a:ext>
          </a:extLst>
        </xdr:cNvPr>
        <xdr:cNvCxnSpPr/>
      </xdr:nvCxnSpPr>
      <xdr:spPr>
        <a:xfrm>
          <a:off x="491951" y="6751236"/>
          <a:ext cx="2449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workbookViewId="0">
      <selection activeCell="A17" sqref="A17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9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82.5" customHeight="1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48</v>
      </c>
      <c r="R8" s="14">
        <f>P8-Q8</f>
        <v>144</v>
      </c>
      <c r="S8" s="15">
        <f>Q8/P8</f>
        <v>0.25</v>
      </c>
    </row>
    <row r="9" spans="1:22" ht="85.5" customHeight="1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1</v>
      </c>
      <c r="I9" s="14">
        <v>1</v>
      </c>
      <c r="J9" s="14">
        <v>2</v>
      </c>
      <c r="K9" s="14">
        <v>1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24</v>
      </c>
      <c r="Q9" s="14">
        <v>6</v>
      </c>
      <c r="R9" s="14">
        <f t="shared" ref="R9:R10" si="0">P9-Q9</f>
        <v>18</v>
      </c>
      <c r="S9" s="15">
        <f t="shared" ref="S9:S10" si="1">Q9/P9</f>
        <v>0.25</v>
      </c>
    </row>
    <row r="10" spans="1:22" ht="73.5" customHeight="1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0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1</v>
      </c>
      <c r="R10" s="14">
        <f t="shared" si="0"/>
        <v>5</v>
      </c>
      <c r="S10" s="15">
        <f t="shared" si="1"/>
        <v>0.16666666666666666</v>
      </c>
    </row>
    <row r="11" spans="1:22" ht="61.9" customHeight="1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1</v>
      </c>
      <c r="R11" s="14">
        <f>P11-Q11</f>
        <v>2</v>
      </c>
      <c r="S11" s="15">
        <f>Q11/P11</f>
        <v>0.33333333333333331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18</v>
      </c>
      <c r="I12" s="4">
        <f t="shared" si="2"/>
        <v>17</v>
      </c>
      <c r="J12" s="4">
        <f t="shared" si="2"/>
        <v>19</v>
      </c>
      <c r="K12" s="4">
        <f t="shared" si="2"/>
        <v>17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225</v>
      </c>
      <c r="Q12" s="4">
        <f>SUM(Q8:Q10)</f>
        <v>55</v>
      </c>
      <c r="R12" s="4">
        <f>P12-Q12</f>
        <v>170</v>
      </c>
      <c r="S12" s="5">
        <f>Q12/P12</f>
        <v>0.24444444444444444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16.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0.19685039370078741" right="0.19685039370078741" top="0.19685039370078741" bottom="0.19685039370078741" header="0.19685039370078741" footer="0.19685039370078741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workbookViewId="0">
      <selection sqref="A1:XFD1048576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64</v>
      </c>
      <c r="R8" s="14">
        <f>P8-Q8</f>
        <v>128</v>
      </c>
      <c r="S8" s="15">
        <f>Q8/P8</f>
        <v>0.33333333333333331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1</v>
      </c>
      <c r="I9" s="14">
        <v>1</v>
      </c>
      <c r="J9" s="14">
        <v>2</v>
      </c>
      <c r="K9" s="14">
        <v>1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24</v>
      </c>
      <c r="Q9" s="14">
        <v>8</v>
      </c>
      <c r="R9" s="14">
        <f t="shared" ref="R9:R10" si="0">P9-Q9</f>
        <v>16</v>
      </c>
      <c r="S9" s="15">
        <f t="shared" ref="S9:S10" si="1">Q9/P9</f>
        <v>0.33333333333333331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0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2</v>
      </c>
      <c r="R10" s="14">
        <f t="shared" si="0"/>
        <v>4</v>
      </c>
      <c r="S10" s="15">
        <f t="shared" si="1"/>
        <v>0.33333333333333331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1</v>
      </c>
      <c r="R11" s="14">
        <f>P11-Q11</f>
        <v>2</v>
      </c>
      <c r="S11" s="15">
        <f>Q11/P11</f>
        <v>0.33333333333333331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18</v>
      </c>
      <c r="I12" s="4">
        <f t="shared" si="2"/>
        <v>17</v>
      </c>
      <c r="J12" s="4">
        <f t="shared" si="2"/>
        <v>19</v>
      </c>
      <c r="K12" s="4">
        <f t="shared" si="2"/>
        <v>17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225</v>
      </c>
      <c r="Q12" s="4">
        <f>SUM(Q8:Q10)</f>
        <v>74</v>
      </c>
      <c r="R12" s="4">
        <f>P12-Q12</f>
        <v>151</v>
      </c>
      <c r="S12" s="5">
        <f>Q12/P12</f>
        <v>0.3288888888888889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16.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workbookViewId="0">
      <selection activeCell="P8" sqref="P8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80</v>
      </c>
      <c r="R8" s="14">
        <f>P8-Q8</f>
        <v>112</v>
      </c>
      <c r="S8" s="15">
        <f>Q8/P8</f>
        <v>0.41666666666666669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3</v>
      </c>
      <c r="I9" s="14">
        <v>1</v>
      </c>
      <c r="J9" s="14">
        <v>2</v>
      </c>
      <c r="K9" s="14">
        <v>1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26</v>
      </c>
      <c r="Q9" s="14">
        <v>11</v>
      </c>
      <c r="R9" s="14">
        <f t="shared" ref="R9:R10" si="0">P9-Q9</f>
        <v>15</v>
      </c>
      <c r="S9" s="15">
        <f t="shared" ref="S9:S10" si="1">Q9/P9</f>
        <v>0.42307692307692307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0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1</v>
      </c>
      <c r="R10" s="14">
        <f t="shared" si="0"/>
        <v>5</v>
      </c>
      <c r="S10" s="15">
        <f t="shared" si="1"/>
        <v>0.16666666666666666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1</v>
      </c>
      <c r="R11" s="14">
        <f>P11-Q11</f>
        <v>2</v>
      </c>
      <c r="S11" s="15">
        <f>Q11/P11</f>
        <v>0.33333333333333331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21</v>
      </c>
      <c r="I12" s="4">
        <f t="shared" si="2"/>
        <v>17</v>
      </c>
      <c r="J12" s="4">
        <f t="shared" si="2"/>
        <v>19</v>
      </c>
      <c r="K12" s="4">
        <f t="shared" si="2"/>
        <v>17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228</v>
      </c>
      <c r="Q12" s="4">
        <f>SUM(Q8:Q10)</f>
        <v>92</v>
      </c>
      <c r="R12" s="4">
        <f>P12-Q12</f>
        <v>136</v>
      </c>
      <c r="S12" s="5">
        <f>Q12/P12</f>
        <v>0.40350877192982454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16.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"/>
  <sheetViews>
    <sheetView zoomScale="91" zoomScaleNormal="91" workbookViewId="0">
      <selection activeCell="A4" sqref="A4:S4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96</v>
      </c>
      <c r="R8" s="14">
        <f>P8-Q8</f>
        <v>96</v>
      </c>
      <c r="S8" s="15">
        <f>Q8/P8</f>
        <v>0.5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3</v>
      </c>
      <c r="I9" s="14">
        <v>1</v>
      </c>
      <c r="J9" s="14">
        <v>2</v>
      </c>
      <c r="K9" s="14">
        <v>1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26</v>
      </c>
      <c r="Q9" s="14">
        <v>14</v>
      </c>
      <c r="R9" s="14">
        <f t="shared" ref="R9:R10" si="0">P9-Q9</f>
        <v>12</v>
      </c>
      <c r="S9" s="15">
        <f t="shared" ref="S9:S10" si="1">Q9/P9</f>
        <v>0.53846153846153844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1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4</v>
      </c>
      <c r="R10" s="14">
        <f t="shared" si="0"/>
        <v>2</v>
      </c>
      <c r="S10" s="15">
        <f t="shared" si="1"/>
        <v>0.66666666666666663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2</v>
      </c>
      <c r="R11" s="14">
        <f>P11-Q11</f>
        <v>1</v>
      </c>
      <c r="S11" s="15">
        <f>Q11/P11</f>
        <v>0.66666666666666663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21</v>
      </c>
      <c r="I12" s="4">
        <f t="shared" si="2"/>
        <v>17</v>
      </c>
      <c r="J12" s="4">
        <f t="shared" si="2"/>
        <v>19</v>
      </c>
      <c r="K12" s="4">
        <f t="shared" si="2"/>
        <v>17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228</v>
      </c>
      <c r="Q12" s="4">
        <f>SUM(Q8:Q10)</f>
        <v>114</v>
      </c>
      <c r="R12" s="4">
        <f>P12-Q12</f>
        <v>114</v>
      </c>
      <c r="S12" s="15">
        <f>Q12/P12</f>
        <v>0.5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54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1.21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topLeftCell="E3" zoomScale="91" zoomScaleNormal="91" workbookViewId="0">
      <selection activeCell="W10" sqref="W10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42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96</v>
      </c>
      <c r="R8" s="14">
        <f>P8-Q8</f>
        <v>96</v>
      </c>
      <c r="S8" s="15">
        <f>Q8/P8</f>
        <v>0.5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3</v>
      </c>
      <c r="I9" s="14">
        <v>1</v>
      </c>
      <c r="J9" s="14">
        <v>3</v>
      </c>
      <c r="K9" s="14">
        <v>1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27</v>
      </c>
      <c r="Q9" s="14">
        <v>15</v>
      </c>
      <c r="R9" s="14">
        <f t="shared" ref="R9:R10" si="0">P9-Q9</f>
        <v>12</v>
      </c>
      <c r="S9" s="15">
        <f t="shared" ref="S9:S10" si="1">Q9/P9</f>
        <v>0.55555555555555558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1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4</v>
      </c>
      <c r="R10" s="14">
        <f t="shared" si="0"/>
        <v>2</v>
      </c>
      <c r="S10" s="15">
        <f t="shared" si="1"/>
        <v>0.66666666666666663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3</v>
      </c>
      <c r="R11" s="14">
        <f>P11-Q11</f>
        <v>0</v>
      </c>
      <c r="S11" s="15">
        <f>Q11/P11</f>
        <v>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21</v>
      </c>
      <c r="I12" s="4">
        <f t="shared" si="2"/>
        <v>17</v>
      </c>
      <c r="J12" s="4">
        <f t="shared" si="2"/>
        <v>21</v>
      </c>
      <c r="K12" s="4">
        <f t="shared" si="2"/>
        <v>17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230</v>
      </c>
      <c r="Q12" s="4">
        <f>SUM(Q8:Q10)</f>
        <v>115</v>
      </c>
      <c r="R12" s="4">
        <f>P12-Q12</f>
        <v>115</v>
      </c>
      <c r="S12" s="15">
        <f>Q12/P12</f>
        <v>0.5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54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1.21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9"/>
  <sheetViews>
    <sheetView topLeftCell="A14" zoomScale="91" zoomScaleNormal="91" workbookViewId="0">
      <selection activeCell="K12" sqref="K12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144</v>
      </c>
      <c r="R8" s="14">
        <f>P8-Q8</f>
        <v>48</v>
      </c>
      <c r="S8" s="15">
        <f>Q8/P8</f>
        <v>0.75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3</v>
      </c>
      <c r="I9" s="14">
        <v>1</v>
      </c>
      <c r="J9" s="14">
        <v>3</v>
      </c>
      <c r="K9" s="14">
        <v>5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31</v>
      </c>
      <c r="Q9" s="14">
        <v>15</v>
      </c>
      <c r="R9" s="14">
        <f t="shared" ref="R9:R10" si="0">P9-Q9</f>
        <v>16</v>
      </c>
      <c r="S9" s="15">
        <f t="shared" ref="S9:S10" si="1">Q9/P9</f>
        <v>0.4838709677419355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1</v>
      </c>
      <c r="K10" s="14">
        <v>0</v>
      </c>
      <c r="L10" s="14">
        <v>1</v>
      </c>
      <c r="M10" s="14">
        <v>0</v>
      </c>
      <c r="N10" s="14">
        <v>2</v>
      </c>
      <c r="O10" s="14">
        <v>0</v>
      </c>
      <c r="P10" s="14">
        <v>6</v>
      </c>
      <c r="Q10" s="14">
        <v>4</v>
      </c>
      <c r="R10" s="14">
        <f t="shared" si="0"/>
        <v>2</v>
      </c>
      <c r="S10" s="15">
        <f t="shared" si="1"/>
        <v>0.66666666666666663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3</v>
      </c>
      <c r="Q11" s="14">
        <v>3</v>
      </c>
      <c r="R11" s="14">
        <f>P11-Q11</f>
        <v>0</v>
      </c>
      <c r="S11" s="15">
        <f>Q11/P11</f>
        <v>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21</v>
      </c>
      <c r="I12" s="4">
        <f t="shared" si="2"/>
        <v>17</v>
      </c>
      <c r="J12" s="4">
        <f t="shared" si="2"/>
        <v>21</v>
      </c>
      <c r="K12" s="4">
        <f t="shared" si="2"/>
        <v>21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234</v>
      </c>
      <c r="Q12" s="4">
        <f>SUM(Q8:Q10)</f>
        <v>163</v>
      </c>
      <c r="R12" s="4">
        <f>P12-Q12</f>
        <v>71</v>
      </c>
      <c r="S12" s="15">
        <f>Q12/P12</f>
        <v>0.69658119658119655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54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1.21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9"/>
  <sheetViews>
    <sheetView zoomScale="91" zoomScaleNormal="91" workbookViewId="0">
      <selection activeCell="A4" sqref="A4:S4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13" width="3.7109375" customWidth="1"/>
    <col min="14" max="14" width="5.140625" customWidth="1"/>
    <col min="15" max="15" width="3.7109375" customWidth="1"/>
    <col min="16" max="16" width="6.140625" customWidth="1"/>
    <col min="17" max="17" width="8.85546875" customWidth="1"/>
    <col min="19" max="19" width="7.42578125" customWidth="1"/>
  </cols>
  <sheetData>
    <row r="1" spans="1:2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2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2" x14ac:dyDescent="0.25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2" x14ac:dyDescent="0.25">
      <c r="A4" s="24" t="s">
        <v>44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2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22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22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144</v>
      </c>
      <c r="R8" s="14">
        <f>P8-Q8</f>
        <v>48</v>
      </c>
      <c r="S8" s="15">
        <f>Q8/P8</f>
        <v>0.75</v>
      </c>
    </row>
    <row r="9" spans="1:22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1</v>
      </c>
      <c r="G9" s="14">
        <v>4</v>
      </c>
      <c r="H9" s="14">
        <v>3</v>
      </c>
      <c r="I9" s="14">
        <v>1</v>
      </c>
      <c r="J9" s="14">
        <v>3</v>
      </c>
      <c r="K9" s="14">
        <v>5</v>
      </c>
      <c r="L9" s="14">
        <v>3</v>
      </c>
      <c r="M9" s="14">
        <v>2</v>
      </c>
      <c r="N9" s="14">
        <v>3</v>
      </c>
      <c r="O9" s="14">
        <v>3</v>
      </c>
      <c r="P9" s="14">
        <f>SUM(D9:O9)</f>
        <v>31</v>
      </c>
      <c r="Q9" s="14">
        <v>15</v>
      </c>
      <c r="R9" s="14">
        <f t="shared" ref="R9:R10" si="0">P9-Q9</f>
        <v>16</v>
      </c>
      <c r="S9" s="15">
        <f t="shared" ref="S9:S10" si="1">Q9/P9</f>
        <v>0.4838709677419355</v>
      </c>
    </row>
    <row r="10" spans="1:22" ht="38.25" x14ac:dyDescent="0.25">
      <c r="A10" s="2" t="s">
        <v>35</v>
      </c>
      <c r="B10" s="17" t="s">
        <v>36</v>
      </c>
      <c r="C10" s="2" t="s">
        <v>37</v>
      </c>
      <c r="D10" s="14">
        <v>1</v>
      </c>
      <c r="E10" s="14">
        <v>0</v>
      </c>
      <c r="F10" s="14"/>
      <c r="G10" s="14">
        <v>1</v>
      </c>
      <c r="H10" s="14">
        <v>1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4">
        <v>2</v>
      </c>
      <c r="O10" s="14">
        <v>0</v>
      </c>
      <c r="P10" s="14">
        <v>6</v>
      </c>
      <c r="Q10" s="14">
        <v>4</v>
      </c>
      <c r="R10" s="14">
        <f t="shared" si="0"/>
        <v>2</v>
      </c>
      <c r="S10" s="15">
        <f t="shared" si="1"/>
        <v>0.66666666666666663</v>
      </c>
    </row>
    <row r="11" spans="1:22" ht="38.25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1</v>
      </c>
      <c r="M11" s="14">
        <v>1</v>
      </c>
      <c r="N11" s="14">
        <v>0</v>
      </c>
      <c r="O11" s="14">
        <v>0</v>
      </c>
      <c r="P11" s="14">
        <v>3</v>
      </c>
      <c r="Q11" s="14">
        <v>3</v>
      </c>
      <c r="R11" s="14">
        <f>P11-Q11</f>
        <v>0</v>
      </c>
      <c r="S11" s="15">
        <f>Q11/P11</f>
        <v>1</v>
      </c>
    </row>
    <row r="12" spans="1:22" ht="16.5" x14ac:dyDescent="0.25">
      <c r="A12" s="2"/>
      <c r="B12" s="2"/>
      <c r="C12" s="3"/>
      <c r="D12" s="4">
        <f t="shared" ref="D12:O12" si="2">SUM(D8:D11)</f>
        <v>18</v>
      </c>
      <c r="E12" s="4">
        <f t="shared" si="2"/>
        <v>18</v>
      </c>
      <c r="F12" s="4">
        <f t="shared" si="2"/>
        <v>18</v>
      </c>
      <c r="G12" s="4">
        <f t="shared" si="2"/>
        <v>21</v>
      </c>
      <c r="H12" s="4">
        <f t="shared" si="2"/>
        <v>21</v>
      </c>
      <c r="I12" s="4">
        <f t="shared" si="2"/>
        <v>17</v>
      </c>
      <c r="J12" s="4">
        <f t="shared" si="2"/>
        <v>21</v>
      </c>
      <c r="K12" s="4">
        <f t="shared" si="2"/>
        <v>21</v>
      </c>
      <c r="L12" s="4">
        <f t="shared" si="2"/>
        <v>20</v>
      </c>
      <c r="M12" s="4">
        <f t="shared" si="2"/>
        <v>19</v>
      </c>
      <c r="N12" s="4">
        <f t="shared" si="2"/>
        <v>21</v>
      </c>
      <c r="O12" s="4">
        <f t="shared" si="2"/>
        <v>19</v>
      </c>
      <c r="P12" s="4">
        <f>D12+E12+F12+G12+H12+I12+J12+K12+L12+M12+N12+O12</f>
        <v>234</v>
      </c>
      <c r="Q12" s="4">
        <f>SUM(Q8:Q10)</f>
        <v>163</v>
      </c>
      <c r="R12" s="4">
        <f>P12-Q12</f>
        <v>71</v>
      </c>
      <c r="S12" s="15">
        <f>Q12/P12</f>
        <v>0.69658119658119655</v>
      </c>
    </row>
    <row r="13" spans="1:22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2" ht="54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2" x14ac:dyDescent="0.25">
      <c r="V15" t="s">
        <v>26</v>
      </c>
    </row>
    <row r="16" spans="1:22" ht="16.5" x14ac:dyDescent="0.3">
      <c r="A16" t="s">
        <v>25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"/>
    </row>
    <row r="17" spans="1:18" ht="17.25" x14ac:dyDescent="0.3">
      <c r="A17" s="9" t="s">
        <v>23</v>
      </c>
      <c r="B17" s="10"/>
      <c r="C17" s="11"/>
      <c r="D17" s="11"/>
      <c r="E17" s="11"/>
      <c r="F17" s="11"/>
      <c r="G17" s="11"/>
      <c r="H17" s="12"/>
      <c r="I17" s="12"/>
      <c r="J17" s="12"/>
      <c r="K17" s="12"/>
      <c r="M17" s="12"/>
      <c r="N17" s="12"/>
      <c r="O17" s="12"/>
      <c r="P17" s="12"/>
      <c r="Q17" s="12"/>
      <c r="R17" s="12"/>
    </row>
    <row r="18" spans="1:18" ht="17.25" x14ac:dyDescent="0.3">
      <c r="A18" s="9" t="s">
        <v>24</v>
      </c>
      <c r="B18" s="10"/>
      <c r="C18" s="11"/>
      <c r="D18" s="11"/>
      <c r="E18" s="11"/>
      <c r="F18" s="11"/>
      <c r="G18" s="11"/>
      <c r="H18" s="12"/>
      <c r="I18" s="12"/>
      <c r="J18" s="12"/>
      <c r="K18" s="12"/>
      <c r="M18" s="12"/>
      <c r="N18" s="12"/>
      <c r="O18" s="12"/>
      <c r="P18" s="12"/>
      <c r="Q18" s="12"/>
      <c r="R18" s="12"/>
    </row>
    <row r="19" spans="1:18" ht="16.5" x14ac:dyDescent="0.3">
      <c r="H19" s="12"/>
      <c r="I19" s="12"/>
      <c r="J19" s="12"/>
      <c r="K19" s="12"/>
      <c r="M19" s="12"/>
      <c r="N19" s="12"/>
      <c r="O19" s="12"/>
      <c r="P19" s="12"/>
      <c r="Q19" s="12"/>
      <c r="R19" s="12"/>
    </row>
  </sheetData>
  <mergeCells count="11">
    <mergeCell ref="H16:Q16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1.21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3"/>
  <sheetViews>
    <sheetView tabSelected="1" zoomScale="91" zoomScaleNormal="91" workbookViewId="0">
      <selection activeCell="U25" sqref="U25"/>
    </sheetView>
  </sheetViews>
  <sheetFormatPr baseColWidth="10" defaultRowHeight="15" x14ac:dyDescent="0.25"/>
  <cols>
    <col min="1" max="1" width="14" customWidth="1"/>
    <col min="2" max="2" width="19.7109375" customWidth="1"/>
    <col min="3" max="3" width="15.140625" customWidth="1"/>
    <col min="4" max="5" width="4.42578125" customWidth="1"/>
    <col min="6" max="6" width="4.85546875" customWidth="1"/>
    <col min="7" max="7" width="4.42578125" customWidth="1"/>
    <col min="8" max="9" width="4.140625" customWidth="1"/>
    <col min="10" max="10" width="4.28515625" customWidth="1"/>
    <col min="11" max="11" width="4.42578125" customWidth="1"/>
    <col min="12" max="12" width="4.140625" customWidth="1"/>
    <col min="13" max="13" width="3.85546875" customWidth="1"/>
    <col min="14" max="14" width="5.85546875" customWidth="1"/>
    <col min="15" max="15" width="5.140625" customWidth="1"/>
    <col min="16" max="16" width="6.140625" customWidth="1"/>
    <col min="17" max="17" width="8.85546875" customWidth="1"/>
    <col min="19" max="19" width="7.42578125" customWidth="1"/>
  </cols>
  <sheetData>
    <row r="1" spans="1:19" ht="2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 x14ac:dyDescent="0.25">
      <c r="A2" s="20" t="s">
        <v>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" customHeight="1" x14ac:dyDescent="0.25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1" customHeight="1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23.25" customHeight="1" x14ac:dyDescent="0.25">
      <c r="A6" s="22" t="s">
        <v>2</v>
      </c>
      <c r="B6" s="22" t="s">
        <v>3</v>
      </c>
      <c r="C6" s="22" t="s">
        <v>4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6</v>
      </c>
      <c r="R6" s="23"/>
      <c r="S6" s="23"/>
    </row>
    <row r="7" spans="1:19" ht="51" x14ac:dyDescent="0.25">
      <c r="A7" s="22"/>
      <c r="B7" s="22"/>
      <c r="C7" s="22"/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" t="s">
        <v>19</v>
      </c>
      <c r="Q7" s="13" t="s">
        <v>20</v>
      </c>
      <c r="R7" s="13" t="s">
        <v>21</v>
      </c>
      <c r="S7" s="13" t="s">
        <v>22</v>
      </c>
    </row>
    <row r="8" spans="1:19" ht="77.25" x14ac:dyDescent="0.25">
      <c r="A8" s="2" t="s">
        <v>29</v>
      </c>
      <c r="B8" s="16" t="s">
        <v>30</v>
      </c>
      <c r="C8" s="2" t="s">
        <v>31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16</v>
      </c>
      <c r="M8" s="14">
        <v>16</v>
      </c>
      <c r="N8" s="14">
        <v>16</v>
      </c>
      <c r="O8" s="14">
        <v>16</v>
      </c>
      <c r="P8" s="14">
        <v>192</v>
      </c>
      <c r="Q8" s="14">
        <v>48</v>
      </c>
      <c r="R8" s="14">
        <f>P8-Q8</f>
        <v>144</v>
      </c>
      <c r="S8" s="15">
        <f>Q8/P8</f>
        <v>0.25</v>
      </c>
    </row>
    <row r="9" spans="1:19" ht="66" x14ac:dyDescent="0.25">
      <c r="A9" s="2" t="s">
        <v>32</v>
      </c>
      <c r="B9" s="17" t="s">
        <v>33</v>
      </c>
      <c r="C9" s="2" t="s">
        <v>34</v>
      </c>
      <c r="D9" s="14">
        <v>1</v>
      </c>
      <c r="E9" s="14">
        <v>2</v>
      </c>
      <c r="F9" s="14">
        <v>0</v>
      </c>
      <c r="G9" s="14"/>
      <c r="H9" s="14"/>
      <c r="I9" s="14"/>
      <c r="J9" s="14"/>
      <c r="K9" s="14"/>
      <c r="L9" s="14"/>
      <c r="M9" s="14"/>
      <c r="N9" s="14"/>
      <c r="O9" s="14"/>
      <c r="P9" s="14">
        <v>3</v>
      </c>
      <c r="Q9" s="14">
        <v>3</v>
      </c>
      <c r="R9" s="14">
        <f t="shared" ref="R9" si="0">P9-Q9</f>
        <v>0</v>
      </c>
      <c r="S9" s="15">
        <f t="shared" ref="S9:S10" si="1">Q9/P9</f>
        <v>1</v>
      </c>
    </row>
    <row r="10" spans="1:19" ht="48" customHeight="1" x14ac:dyDescent="0.25">
      <c r="A10" s="2" t="s">
        <v>35</v>
      </c>
      <c r="B10" s="17" t="s">
        <v>36</v>
      </c>
      <c r="C10" s="2" t="s">
        <v>37</v>
      </c>
      <c r="D10" s="14">
        <v>0</v>
      </c>
      <c r="E10" s="14">
        <v>0</v>
      </c>
      <c r="F10" s="14"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>
        <v>0</v>
      </c>
      <c r="Q10" s="14">
        <v>0</v>
      </c>
      <c r="R10" s="14"/>
      <c r="S10" s="15" t="e">
        <f t="shared" si="1"/>
        <v>#DIV/0!</v>
      </c>
    </row>
    <row r="11" spans="1:19" ht="48" customHeight="1" x14ac:dyDescent="0.25">
      <c r="A11" s="2" t="s">
        <v>38</v>
      </c>
      <c r="B11" s="17" t="s">
        <v>36</v>
      </c>
      <c r="C11" s="2" t="s">
        <v>37</v>
      </c>
      <c r="D11" s="14">
        <v>0</v>
      </c>
      <c r="E11" s="14">
        <v>0</v>
      </c>
      <c r="F11" s="14"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>
        <v>0</v>
      </c>
      <c r="Q11" s="14">
        <v>0</v>
      </c>
      <c r="R11" s="14"/>
      <c r="S11" s="15" t="e">
        <f>Q11/P11</f>
        <v>#DIV/0!</v>
      </c>
    </row>
    <row r="12" spans="1:19" ht="31.5" customHeight="1" x14ac:dyDescent="0.25">
      <c r="A12" s="2"/>
      <c r="B12" s="2"/>
      <c r="C12" s="3"/>
      <c r="D12" s="4">
        <f t="shared" ref="D12:O12" si="2">SUM(D8:D11)</f>
        <v>17</v>
      </c>
      <c r="E12" s="4">
        <f t="shared" si="2"/>
        <v>18</v>
      </c>
      <c r="F12" s="4">
        <f t="shared" si="2"/>
        <v>16</v>
      </c>
      <c r="G12" s="4">
        <f t="shared" si="2"/>
        <v>16</v>
      </c>
      <c r="H12" s="4">
        <f t="shared" si="2"/>
        <v>16</v>
      </c>
      <c r="I12" s="4">
        <f t="shared" si="2"/>
        <v>16</v>
      </c>
      <c r="J12" s="4">
        <f t="shared" si="2"/>
        <v>16</v>
      </c>
      <c r="K12" s="4">
        <f t="shared" si="2"/>
        <v>16</v>
      </c>
      <c r="L12" s="4">
        <f t="shared" si="2"/>
        <v>16</v>
      </c>
      <c r="M12" s="4">
        <f t="shared" si="2"/>
        <v>16</v>
      </c>
      <c r="N12" s="4">
        <f t="shared" si="2"/>
        <v>16</v>
      </c>
      <c r="O12" s="4">
        <f t="shared" si="2"/>
        <v>16</v>
      </c>
      <c r="P12" s="4">
        <f>D12+E12+F12+G12+H12+I12+J12+K12+L12+M12+N12+O12</f>
        <v>195</v>
      </c>
      <c r="Q12" s="4">
        <f>SUM(Q8:Q11)</f>
        <v>51</v>
      </c>
      <c r="R12" s="4">
        <f>P12-Q12</f>
        <v>144</v>
      </c>
      <c r="S12" s="15">
        <f>Q12/P12</f>
        <v>0.26153846153846155</v>
      </c>
    </row>
    <row r="13" spans="1:19" ht="16.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1.2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6.5" x14ac:dyDescent="0.3">
      <c r="A15" s="6"/>
      <c r="B15" s="18" t="s">
        <v>46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 t="s">
        <v>49</v>
      </c>
      <c r="O15" s="18"/>
      <c r="P15" s="18"/>
      <c r="Q15" s="6"/>
      <c r="R15" s="6"/>
      <c r="S15" s="6"/>
    </row>
    <row r="16" spans="1:19" ht="16.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2" ht="10.5" customHeight="1" x14ac:dyDescent="0.3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2" ht="11.25" customHeight="1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22" x14ac:dyDescent="0.25">
      <c r="V19" t="s">
        <v>26</v>
      </c>
    </row>
    <row r="20" spans="1:22" ht="16.5" x14ac:dyDescent="0.3"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8"/>
    </row>
    <row r="21" spans="1:22" ht="17.25" x14ac:dyDescent="0.3">
      <c r="A21" s="9" t="s">
        <v>45</v>
      </c>
      <c r="B21" s="10"/>
      <c r="D21" s="11"/>
      <c r="E21" s="11"/>
      <c r="F21" s="11"/>
      <c r="G21" s="11"/>
      <c r="H21" s="12"/>
      <c r="I21" s="12"/>
      <c r="J21" s="12"/>
      <c r="K21" s="10"/>
      <c r="L21" s="10" t="s">
        <v>47</v>
      </c>
      <c r="M21" s="10"/>
      <c r="N21" s="10"/>
      <c r="O21" s="10"/>
      <c r="P21" s="10"/>
      <c r="Q21" s="10"/>
      <c r="R21" s="10"/>
    </row>
    <row r="22" spans="1:22" ht="17.25" x14ac:dyDescent="0.3">
      <c r="A22" s="9" t="s">
        <v>50</v>
      </c>
      <c r="B22" s="10"/>
      <c r="C22" s="11"/>
      <c r="D22" s="11"/>
      <c r="E22" s="11"/>
      <c r="F22" s="11"/>
      <c r="G22" s="11"/>
      <c r="H22" s="12"/>
      <c r="I22" s="12"/>
      <c r="J22" s="12"/>
      <c r="K22" s="10"/>
      <c r="L22" s="10" t="s">
        <v>48</v>
      </c>
      <c r="M22" s="10"/>
      <c r="N22" s="10"/>
      <c r="O22" s="10"/>
      <c r="P22" s="10"/>
      <c r="Q22" s="10"/>
      <c r="R22" s="10"/>
    </row>
    <row r="23" spans="1:22" ht="16.5" x14ac:dyDescent="0.3">
      <c r="H23" s="12"/>
      <c r="I23" s="12"/>
      <c r="J23" s="12"/>
      <c r="K23" s="12"/>
      <c r="M23" s="12"/>
      <c r="N23" s="12"/>
      <c r="O23" s="12"/>
      <c r="P23" s="12"/>
      <c r="Q23" s="12"/>
      <c r="R23" s="12"/>
    </row>
  </sheetData>
  <mergeCells count="11">
    <mergeCell ref="H20:Q20"/>
    <mergeCell ref="A1:S1"/>
    <mergeCell ref="A2:S2"/>
    <mergeCell ref="A3:S3"/>
    <mergeCell ref="A4:S4"/>
    <mergeCell ref="A5:S5"/>
    <mergeCell ref="A6:A7"/>
    <mergeCell ref="B6:B7"/>
    <mergeCell ref="C6:C7"/>
    <mergeCell ref="D6:P6"/>
    <mergeCell ref="Q6:S6"/>
  </mergeCells>
  <pageMargins left="0.62992125984251968" right="0.51181102362204722" top="0.74803149606299213" bottom="0.55118110236220474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MARZO</vt:lpstr>
      <vt:lpstr>ABRIL</vt:lpstr>
      <vt:lpstr>MAYO</vt:lpstr>
      <vt:lpstr>JUNIO</vt:lpstr>
      <vt:lpstr>JULIO</vt:lpstr>
      <vt:lpstr>AGOSTO </vt:lpstr>
      <vt:lpstr>SEPTIEMBRE  (2)</vt:lpstr>
      <vt:lpstr>MARZO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Vargas Guevara</dc:creator>
  <cp:lastModifiedBy>Secretaria de Cultura</cp:lastModifiedBy>
  <cp:lastPrinted>2026-05-09T16:12:22Z</cp:lastPrinted>
  <dcterms:created xsi:type="dcterms:W3CDTF">2025-02-19T18:23:30Z</dcterms:created>
  <dcterms:modified xsi:type="dcterms:W3CDTF">2026-05-11T20:45:41Z</dcterms:modified>
</cp:coreProperties>
</file>